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<sst xmlns="http://schemas.openxmlformats.org/spreadsheetml/2006/main" count="50" uniqueCount="23">
  <si>
    <t>Estimated</t>
  </si>
  <si>
    <t>Budget</t>
  </si>
  <si>
    <t>Expenditures</t>
  </si>
  <si>
    <t>FY 2013</t>
  </si>
  <si>
    <t>FY 2014</t>
  </si>
  <si>
    <t xml:space="preserve">Cape Elizabeth Rescue Fund </t>
  </si>
  <si>
    <t>Cape Elizabeth Sewer Fund</t>
  </si>
  <si>
    <t>Spurwink Church Fund</t>
  </si>
  <si>
    <t>Riverside Cemetery Fund</t>
  </si>
  <si>
    <t>Fort Williams Park Capital Fund</t>
  </si>
  <si>
    <t>Portland Head Light Fund</t>
  </si>
  <si>
    <t>Thomas Jordan Fund</t>
  </si>
  <si>
    <t xml:space="preserve">Infrastructure Improvement Fund </t>
  </si>
  <si>
    <t xml:space="preserve">Land Acquisition Fund </t>
  </si>
  <si>
    <t>Total Budget</t>
  </si>
  <si>
    <t xml:space="preserve">Revenues </t>
  </si>
  <si>
    <t>Revenues</t>
  </si>
  <si>
    <t>Total Revenues</t>
  </si>
  <si>
    <t>$ Change</t>
  </si>
  <si>
    <t>% Change</t>
  </si>
  <si>
    <t>FY 14 to 15</t>
  </si>
  <si>
    <t>FY 2015</t>
  </si>
  <si>
    <t>Actual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</si>
</sst>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3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44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57" applyNumberFormat="1" applyFont="1" applyAlignment="1">
      <alignment/>
    </xf>
    <xf numFmtId="164" fontId="4" fillId="0" borderId="0" xfId="44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7">
      <selection activeCell="A1" sqref="A1:H25"/>
    </sheetView>
  </sheetViews>
  <sheetFormatPr defaultColWidth="9.140625" defaultRowHeight="12.75"/>
  <cols>
    <col min="1" max="1" width="28.57421875" style="2" customWidth="1"/>
    <col min="2" max="2" width="11.28125" style="2" hidden="1" customWidth="1"/>
    <col min="3" max="4" width="11.28125" style="2" bestFit="1" customWidth="1"/>
    <col min="5" max="6" width="11.28125" style="2" customWidth="1"/>
    <col min="7" max="7" width="11.8515625" style="2" bestFit="1" customWidth="1"/>
    <col min="8" max="8" width="11.28125" style="2" bestFit="1" customWidth="1"/>
    <col min="9" max="16384" width="9.140625" style="2" customWidth="1"/>
  </cols>
  <sheetData>
    <row r="1" spans="1:8" s="1" customFormat="1" ht="18">
      <c r="A1" s="3"/>
      <c r="B1" s="4" t="s">
        <v>1</v>
      </c>
      <c r="C1" s="4" t="s">
        <v>22</v>
      </c>
      <c r="D1" s="4" t="s">
        <v>1</v>
      </c>
      <c r="E1" s="4" t="s">
        <v>0</v>
      </c>
      <c r="F1" s="4" t="s">
        <v>1</v>
      </c>
      <c r="G1" s="4" t="s">
        <v>18</v>
      </c>
      <c r="H1" s="4" t="s">
        <v>19</v>
      </c>
    </row>
    <row r="2" spans="1:8" s="1" customFormat="1" ht="18">
      <c r="A2" s="3" t="s">
        <v>2</v>
      </c>
      <c r="B2" s="4" t="s">
        <v>3</v>
      </c>
      <c r="C2" s="4" t="s">
        <v>3</v>
      </c>
      <c r="D2" s="4" t="s">
        <v>4</v>
      </c>
      <c r="E2" s="4" t="s">
        <v>4</v>
      </c>
      <c r="F2" s="4" t="s">
        <v>21</v>
      </c>
      <c r="G2" s="4" t="s">
        <v>20</v>
      </c>
      <c r="H2" s="4" t="s">
        <v>20</v>
      </c>
    </row>
    <row r="3" spans="1:8" ht="18">
      <c r="A3" s="5" t="s">
        <v>5</v>
      </c>
      <c r="B3" s="6">
        <v>263500</v>
      </c>
      <c r="C3" s="6">
        <v>229683</v>
      </c>
      <c r="D3" s="6">
        <v>267318</v>
      </c>
      <c r="E3" s="6">
        <v>267318</v>
      </c>
      <c r="F3" s="6">
        <v>274207</v>
      </c>
      <c r="G3" s="7">
        <f>SUM(F3-D3)</f>
        <v>6889</v>
      </c>
      <c r="H3" s="8">
        <f>SUM(G3/D3)</f>
        <v>0.025770804809253398</v>
      </c>
    </row>
    <row r="4" spans="1:8" ht="18">
      <c r="A4" s="5" t="s">
        <v>6</v>
      </c>
      <c r="B4" s="6">
        <v>1755300</v>
      </c>
      <c r="C4" s="6">
        <v>1827026</v>
      </c>
      <c r="D4" s="6">
        <v>2163963</v>
      </c>
      <c r="E4" s="6">
        <v>2053990</v>
      </c>
      <c r="F4" s="6">
        <v>1853424</v>
      </c>
      <c r="G4" s="7">
        <f aca="true" t="shared" si="0" ref="G4:G12">SUM(F4-D4)</f>
        <v>-310539</v>
      </c>
      <c r="H4" s="8">
        <f aca="true" t="shared" si="1" ref="H4:H12">SUM(G4/D4)</f>
        <v>-0.14350476417572758</v>
      </c>
    </row>
    <row r="5" spans="1:8" ht="18">
      <c r="A5" s="5" t="s">
        <v>7</v>
      </c>
      <c r="B5" s="6">
        <v>10847</v>
      </c>
      <c r="C5" s="6">
        <v>7735</v>
      </c>
      <c r="D5" s="6">
        <v>10847</v>
      </c>
      <c r="E5" s="6">
        <v>8952</v>
      </c>
      <c r="F5" s="6">
        <v>9209</v>
      </c>
      <c r="G5" s="7">
        <f t="shared" si="0"/>
        <v>-1638</v>
      </c>
      <c r="H5" s="8">
        <f t="shared" si="1"/>
        <v>-0.1510094957131004</v>
      </c>
    </row>
    <row r="6" spans="1:8" ht="18">
      <c r="A6" s="5" t="s">
        <v>8</v>
      </c>
      <c r="B6" s="6">
        <v>69357</v>
      </c>
      <c r="C6" s="6">
        <v>63064</v>
      </c>
      <c r="D6" s="6">
        <v>52640</v>
      </c>
      <c r="E6" s="6">
        <v>52640</v>
      </c>
      <c r="F6" s="6">
        <v>54520</v>
      </c>
      <c r="G6" s="7">
        <f t="shared" si="0"/>
        <v>1880</v>
      </c>
      <c r="H6" s="8">
        <f t="shared" si="1"/>
        <v>0.03571428571428571</v>
      </c>
    </row>
    <row r="7" spans="1:8" ht="18">
      <c r="A7" s="5" t="s">
        <v>9</v>
      </c>
      <c r="B7" s="6">
        <v>214961</v>
      </c>
      <c r="C7" s="6">
        <v>206807</v>
      </c>
      <c r="D7" s="6">
        <v>169950</v>
      </c>
      <c r="E7" s="6">
        <v>159253</v>
      </c>
      <c r="F7" s="6">
        <v>96305</v>
      </c>
      <c r="G7" s="7">
        <f t="shared" si="0"/>
        <v>-73645</v>
      </c>
      <c r="H7" s="8">
        <f t="shared" si="1"/>
        <v>-0.43333333333333335</v>
      </c>
    </row>
    <row r="8" spans="1:8" ht="18">
      <c r="A8" s="5" t="s">
        <v>10</v>
      </c>
      <c r="B8" s="6">
        <v>543695</v>
      </c>
      <c r="C8" s="6">
        <v>461655</v>
      </c>
      <c r="D8" s="6">
        <v>544061</v>
      </c>
      <c r="E8" s="6">
        <v>544061</v>
      </c>
      <c r="F8" s="6">
        <v>541406</v>
      </c>
      <c r="G8" s="7">
        <f t="shared" si="0"/>
        <v>-2655</v>
      </c>
      <c r="H8" s="8">
        <f t="shared" si="1"/>
        <v>-0.004879967503643893</v>
      </c>
    </row>
    <row r="9" spans="1:8" ht="18">
      <c r="A9" s="5" t="s">
        <v>11</v>
      </c>
      <c r="B9" s="6">
        <v>35535</v>
      </c>
      <c r="C9" s="6">
        <v>22688</v>
      </c>
      <c r="D9" s="6">
        <v>35535</v>
      </c>
      <c r="E9" s="6">
        <v>35535</v>
      </c>
      <c r="F9" s="6">
        <v>35535</v>
      </c>
      <c r="G9" s="7">
        <f t="shared" si="0"/>
        <v>0</v>
      </c>
      <c r="H9" s="8">
        <f t="shared" si="1"/>
        <v>0</v>
      </c>
    </row>
    <row r="10" spans="1:8" ht="18">
      <c r="A10" s="5" t="s">
        <v>12</v>
      </c>
      <c r="B10" s="6">
        <v>10355</v>
      </c>
      <c r="C10" s="6">
        <v>13040</v>
      </c>
      <c r="D10" s="6">
        <v>100000</v>
      </c>
      <c r="E10" s="6">
        <v>100000</v>
      </c>
      <c r="F10" s="6">
        <v>0</v>
      </c>
      <c r="G10" s="7">
        <f>SUM(F10-D10)</f>
        <v>-100000</v>
      </c>
      <c r="H10" s="8">
        <f>SUM(G10/D10)</f>
        <v>-1</v>
      </c>
    </row>
    <row r="11" spans="1:8" ht="18">
      <c r="A11" s="5" t="s">
        <v>13</v>
      </c>
      <c r="B11" s="6">
        <v>1448</v>
      </c>
      <c r="C11" s="6">
        <v>150000</v>
      </c>
      <c r="D11" s="6">
        <v>0</v>
      </c>
      <c r="E11" s="6"/>
      <c r="F11" s="6"/>
      <c r="G11" s="7"/>
      <c r="H11" s="8"/>
    </row>
    <row r="12" spans="1:8" ht="18">
      <c r="A12" s="5" t="s">
        <v>14</v>
      </c>
      <c r="B12" s="9">
        <f>SUM(B3:B11)</f>
        <v>2904998</v>
      </c>
      <c r="C12" s="9">
        <f>SUM(C3:C11)</f>
        <v>2981698</v>
      </c>
      <c r="D12" s="9">
        <f>SUM(D3:D11)</f>
        <v>3344314</v>
      </c>
      <c r="E12" s="9">
        <f>SUM(E3:E11)</f>
        <v>3221749</v>
      </c>
      <c r="F12" s="9">
        <f>SUM(F3:F11)</f>
        <v>2864606</v>
      </c>
      <c r="G12" s="7">
        <f t="shared" si="0"/>
        <v>-479708</v>
      </c>
      <c r="H12" s="8">
        <f t="shared" si="1"/>
        <v>-0.14343988034616367</v>
      </c>
    </row>
    <row r="13" spans="1:8" ht="18">
      <c r="A13" s="5"/>
      <c r="B13" s="9"/>
      <c r="C13" s="9"/>
      <c r="D13" s="9"/>
      <c r="E13" s="9"/>
      <c r="F13" s="9"/>
      <c r="G13" s="7"/>
      <c r="H13" s="8"/>
    </row>
    <row r="14" spans="1:8" ht="18">
      <c r="A14" s="5"/>
      <c r="B14" s="4" t="s">
        <v>3</v>
      </c>
      <c r="C14" s="4" t="s">
        <v>3</v>
      </c>
      <c r="D14" s="4" t="s">
        <v>4</v>
      </c>
      <c r="E14" s="4" t="s">
        <v>4</v>
      </c>
      <c r="F14" s="4" t="s">
        <v>21</v>
      </c>
      <c r="G14" s="4" t="s">
        <v>18</v>
      </c>
      <c r="H14" s="4" t="s">
        <v>19</v>
      </c>
    </row>
    <row r="15" spans="1:8" s="1" customFormat="1" ht="18">
      <c r="A15" s="3" t="s">
        <v>15</v>
      </c>
      <c r="B15" s="4" t="s">
        <v>1</v>
      </c>
      <c r="C15" s="4" t="s">
        <v>22</v>
      </c>
      <c r="D15" s="4" t="s">
        <v>16</v>
      </c>
      <c r="E15" s="4" t="s">
        <v>0</v>
      </c>
      <c r="F15" s="4" t="s">
        <v>1</v>
      </c>
      <c r="G15" s="4" t="s">
        <v>20</v>
      </c>
      <c r="H15" s="4" t="s">
        <v>20</v>
      </c>
    </row>
    <row r="16" spans="1:8" ht="18">
      <c r="A16" s="5" t="s">
        <v>5</v>
      </c>
      <c r="B16" s="6">
        <v>170000</v>
      </c>
      <c r="C16" s="6">
        <v>241265</v>
      </c>
      <c r="D16" s="6">
        <v>260000</v>
      </c>
      <c r="E16" s="6">
        <v>260000</v>
      </c>
      <c r="F16" s="6">
        <v>270000</v>
      </c>
      <c r="G16" s="7">
        <f>SUM(F16-D16)</f>
        <v>10000</v>
      </c>
      <c r="H16" s="8">
        <f>SUM(G16/D16)</f>
        <v>0.038461538461538464</v>
      </c>
    </row>
    <row r="17" spans="1:8" ht="18">
      <c r="A17" s="5" t="s">
        <v>6</v>
      </c>
      <c r="B17" s="6">
        <v>1755300</v>
      </c>
      <c r="C17" s="6">
        <v>1827026</v>
      </c>
      <c r="D17" s="6">
        <v>1850300</v>
      </c>
      <c r="E17" s="6">
        <v>1850300</v>
      </c>
      <c r="F17" s="6">
        <v>1850300</v>
      </c>
      <c r="G17" s="7">
        <f aca="true" t="shared" si="2" ref="G17:G25">SUM(F17-D17)</f>
        <v>0</v>
      </c>
      <c r="H17" s="8">
        <f aca="true" t="shared" si="3" ref="H17:H25">SUM(G17/D17)</f>
        <v>0</v>
      </c>
    </row>
    <row r="18" spans="1:8" ht="18">
      <c r="A18" s="5" t="s">
        <v>7</v>
      </c>
      <c r="B18" s="6">
        <v>4700</v>
      </c>
      <c r="C18" s="6">
        <v>7430</v>
      </c>
      <c r="D18" s="6">
        <v>4700</v>
      </c>
      <c r="E18" s="6">
        <v>4700</v>
      </c>
      <c r="F18" s="6">
        <v>4700</v>
      </c>
      <c r="G18" s="7">
        <f t="shared" si="2"/>
        <v>0</v>
      </c>
      <c r="H18" s="8">
        <f t="shared" si="3"/>
        <v>0</v>
      </c>
    </row>
    <row r="19" spans="1:8" ht="18">
      <c r="A19" s="5" t="s">
        <v>8</v>
      </c>
      <c r="B19" s="6">
        <v>38000</v>
      </c>
      <c r="C19" s="6">
        <v>51984</v>
      </c>
      <c r="D19" s="6">
        <v>44500</v>
      </c>
      <c r="E19" s="6">
        <v>44500</v>
      </c>
      <c r="F19" s="6">
        <v>44500</v>
      </c>
      <c r="G19" s="7">
        <f t="shared" si="2"/>
        <v>0</v>
      </c>
      <c r="H19" s="8">
        <f t="shared" si="3"/>
        <v>0</v>
      </c>
    </row>
    <row r="20" spans="1:8" ht="18">
      <c r="A20" s="5" t="s">
        <v>9</v>
      </c>
      <c r="B20" s="6">
        <v>147695</v>
      </c>
      <c r="C20" s="6">
        <v>151161</v>
      </c>
      <c r="D20" s="6">
        <v>154000</v>
      </c>
      <c r="E20" s="6">
        <v>163200</v>
      </c>
      <c r="F20" s="6">
        <v>161400</v>
      </c>
      <c r="G20" s="7">
        <f t="shared" si="2"/>
        <v>7400</v>
      </c>
      <c r="H20" s="8">
        <f t="shared" si="3"/>
        <v>0.048051948051948054</v>
      </c>
    </row>
    <row r="21" spans="1:8" ht="18">
      <c r="A21" s="5" t="s">
        <v>10</v>
      </c>
      <c r="B21" s="6">
        <v>547200</v>
      </c>
      <c r="C21" s="6">
        <v>572621</v>
      </c>
      <c r="D21" s="6">
        <v>547200</v>
      </c>
      <c r="E21" s="6">
        <v>547200</v>
      </c>
      <c r="F21" s="6">
        <v>547200</v>
      </c>
      <c r="G21" s="7">
        <f t="shared" si="2"/>
        <v>0</v>
      </c>
      <c r="H21" s="8">
        <f t="shared" si="3"/>
        <v>0</v>
      </c>
    </row>
    <row r="22" spans="1:8" ht="18">
      <c r="A22" s="5" t="s">
        <v>11</v>
      </c>
      <c r="B22" s="6">
        <v>35535</v>
      </c>
      <c r="C22" s="6">
        <v>88240</v>
      </c>
      <c r="D22" s="6">
        <v>60000</v>
      </c>
      <c r="E22" s="6">
        <v>60000</v>
      </c>
      <c r="F22" s="6">
        <v>40000</v>
      </c>
      <c r="G22" s="7">
        <f t="shared" si="2"/>
        <v>-20000</v>
      </c>
      <c r="H22" s="8">
        <f t="shared" si="3"/>
        <v>-0.3333333333333333</v>
      </c>
    </row>
    <row r="23" spans="1:8" ht="18">
      <c r="A23" s="5" t="s">
        <v>12</v>
      </c>
      <c r="B23" s="6">
        <v>28180</v>
      </c>
      <c r="C23" s="6">
        <v>36114</v>
      </c>
      <c r="D23" s="6">
        <v>24000</v>
      </c>
      <c r="E23" s="6">
        <v>40000</v>
      </c>
      <c r="F23" s="6">
        <v>30000</v>
      </c>
      <c r="G23" s="7">
        <f t="shared" si="2"/>
        <v>6000</v>
      </c>
      <c r="H23" s="8">
        <f t="shared" si="3"/>
        <v>0.25</v>
      </c>
    </row>
    <row r="24" spans="1:8" ht="18">
      <c r="A24" s="5" t="s">
        <v>13</v>
      </c>
      <c r="B24" s="6">
        <v>15616</v>
      </c>
      <c r="C24" s="6">
        <v>9368</v>
      </c>
      <c r="D24" s="6">
        <v>16457</v>
      </c>
      <c r="E24" s="6">
        <v>16457</v>
      </c>
      <c r="F24" s="6">
        <v>32914</v>
      </c>
      <c r="G24" s="7">
        <f t="shared" si="2"/>
        <v>16457</v>
      </c>
      <c r="H24" s="8">
        <f t="shared" si="3"/>
        <v>1</v>
      </c>
    </row>
    <row r="25" spans="1:8" s="1" customFormat="1" ht="18">
      <c r="A25" s="3" t="s">
        <v>17</v>
      </c>
      <c r="B25" s="9">
        <f>SUM(B16:B24)</f>
        <v>2742226</v>
      </c>
      <c r="C25" s="9">
        <f>SUM(C16:C24)</f>
        <v>2985209</v>
      </c>
      <c r="D25" s="9">
        <f>SUM(D16:D24)</f>
        <v>2961157</v>
      </c>
      <c r="E25" s="9">
        <f>SUM(E16:E24)</f>
        <v>2986357</v>
      </c>
      <c r="F25" s="9">
        <f>SUM(F16:F24)</f>
        <v>2981014</v>
      </c>
      <c r="G25" s="7">
        <f t="shared" si="2"/>
        <v>19857</v>
      </c>
      <c r="H25" s="8">
        <f t="shared" si="3"/>
        <v>0.006705824784028675</v>
      </c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&amp;C&amp;"Arial,Bold"&amp;12Special Funds Summary
Fiscal Year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K. McGovern</dc:creator>
  <cp:keywords/>
  <dc:description/>
  <cp:lastModifiedBy>Michael McGovern</cp:lastModifiedBy>
  <cp:lastPrinted>2013-02-27T16:08:57Z</cp:lastPrinted>
  <dcterms:created xsi:type="dcterms:W3CDTF">2013-02-27T15:54:43Z</dcterms:created>
  <dcterms:modified xsi:type="dcterms:W3CDTF">2014-04-16T17:15:01Z</dcterms:modified>
  <cp:category/>
  <cp:version/>
  <cp:contentType/>
  <cp:contentStatus/>
</cp:coreProperties>
</file>